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538"/>
  <workbookPr codeName="ThisWorkbook" filterPrivacy="0" publishItems="0"/>
  <bookViews>
    <workbookView xWindow="0" yWindow="0" windowWidth="22788" windowHeight="8112" activeTab="0"/>
  </bookViews>
  <sheets>
    <sheet name="2023학년도방과후학교3분기집행결과" sheetId="1" r:id="rId1"/>
    <sheet name="2023학년도방과후학교3분기집행결과 (2)" sheetId="2" r:id="rId2"/>
  </sheets>
  <definedNames/>
  <calcPr calcId="145621"/>
</workbook>
</file>

<file path=xl/sharedStrings.xml><?xml version="1.0" encoding="utf-8"?>
<sst xmlns="http://schemas.openxmlformats.org/spreadsheetml/2006/main" count="60" uniqueCount="51">
  <si>
    <t>3분기(9월~11월)
수강 보조금</t>
  </si>
  <si>
    <t>9월 강사료</t>
  </si>
  <si>
    <t>수강료+수용비
  (수익자)</t>
  </si>
  <si>
    <t>교재비&amp;재료비
(자유수강자)</t>
  </si>
  <si>
    <t>교재비&amp;재료비
(수익자)</t>
  </si>
  <si>
    <t>수강료+수용비
  (자유수강자)</t>
  </si>
  <si>
    <t>과목별 지출 합계</t>
  </si>
  <si>
    <t>자유수강자 합계</t>
  </si>
  <si>
    <t>과목별  수입 합계</t>
  </si>
  <si>
    <t>축구</t>
  </si>
  <si>
    <t>소 계</t>
  </si>
  <si>
    <t>쿠키</t>
  </si>
  <si>
    <t>수입</t>
  </si>
  <si>
    <t>부서</t>
  </si>
  <si>
    <t>지출</t>
  </si>
  <si>
    <t>컴퓨터</t>
  </si>
  <si>
    <t>수입 총계</t>
  </si>
  <si>
    <t>급수한자</t>
  </si>
  <si>
    <t>방송댄스</t>
  </si>
  <si>
    <t>수입총계</t>
  </si>
  <si>
    <t>주산암산</t>
  </si>
  <si>
    <t>창의미술</t>
  </si>
  <si>
    <t>수익자합계</t>
  </si>
  <si>
    <t>교재비&amp;재료비</t>
  </si>
  <si>
    <t>강사료+수용비</t>
  </si>
  <si>
    <t>지출 총계</t>
  </si>
  <si>
    <t>수강 보조금</t>
  </si>
  <si>
    <t>3분기 수용비</t>
  </si>
  <si>
    <t>11월 강사료</t>
  </si>
  <si>
    <t>3분기 총지출</t>
  </si>
  <si>
    <t>3분기 지출</t>
  </si>
  <si>
    <t>3분기 교재비</t>
  </si>
  <si>
    <t>10월 강사료</t>
  </si>
  <si>
    <t>영어회화</t>
  </si>
  <si>
    <t>3분기
강사료+강사료
지출금액</t>
  </si>
  <si>
    <t>3분기(9월~11월)
수강료 특수 대상자
지원금액</t>
  </si>
  <si>
    <t>3분기(9월~11월)
수강료 자유수강권
지원금액</t>
  </si>
  <si>
    <t>3분기(9월~11월)
교재비 수익자
징수금액</t>
  </si>
  <si>
    <t>3분기(9월~11월)
교재비 자유수강권
지원금액</t>
  </si>
  <si>
    <t>3분기(9월~11월)
수강료 수익자
징수금액</t>
  </si>
  <si>
    <t>3분기(9월~11월) 수입</t>
  </si>
  <si>
    <t>3분기(9월~11월)
(수익자 수강료, 교재비+
자유수강권 수강료, 교재비+특수 대상자 수강료, 교재비+수강 보조금)</t>
  </si>
  <si>
    <t>3분기 정산(3분기 총수입-3분기 총지출)</t>
  </si>
  <si>
    <t>수강료+수용비
  (특수 대상자)</t>
  </si>
  <si>
    <t>총지출</t>
  </si>
  <si>
    <t>3분기(9월~11월)
교재비 특수 대상자
지원금액</t>
  </si>
  <si>
    <t>3분기(9월~11월)
수강료 총액
(수익자+자유수강권+특수 대상자)</t>
  </si>
  <si>
    <t>3분기(9월~11월)
교재비 총액
(수익자+자유수강권+특수 대상자)</t>
  </si>
  <si>
    <t>교재비&amp;재료비
(특수 대상자)</t>
  </si>
  <si>
    <t>2023학년도 3분기 방과후학교 정산내역서</t>
  </si>
  <si>
    <t>특수 대상자 합계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</si>
</sst>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5"/>
      <color rgb="FF000000"/>
      <name val="맑은 고딕"/>
      <family val="2"/>
    </font>
    <font>
      <b/>
      <sz val="11"/>
      <color rgb="FFFF0000"/>
      <name val="맑은 고딕"/>
      <family val="2"/>
    </font>
  </fonts>
  <fills count="17">
    <fill>
      <patternFill/>
    </fill>
    <fill>
      <patternFill patternType="gray125"/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42C7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9BF1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AFF1A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double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1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20" applyFont="1" applyAlignment="1">
      <alignment vertical="center"/>
      <protection/>
    </xf>
    <xf numFmtId="41" fontId="0" fillId="0" borderId="0" xfId="20" applyFont="1" applyAlignment="1">
      <alignment horizontal="center" vertical="center"/>
      <protection/>
    </xf>
    <xf numFmtId="41" fontId="2" fillId="2" borderId="1" xfId="20" applyFont="1" applyFill="1" applyBorder="1" applyAlignment="1">
      <alignment horizontal="center" vertical="center"/>
      <protection/>
    </xf>
    <xf numFmtId="41" fontId="3" fillId="0" borderId="2" xfId="20" applyFont="1" applyBorder="1" applyAlignment="1">
      <alignment horizontal="center" vertical="center"/>
      <protection/>
    </xf>
    <xf numFmtId="41" fontId="3" fillId="0" borderId="3" xfId="20" applyFont="1" applyBorder="1" applyAlignment="1">
      <alignment horizontal="center" vertical="center" wrapText="1"/>
      <protection/>
    </xf>
    <xf numFmtId="41" fontId="3" fillId="0" borderId="4" xfId="20" applyFont="1" applyBorder="1" applyAlignment="1">
      <alignment horizontal="center" vertical="center" wrapText="1"/>
      <protection/>
    </xf>
    <xf numFmtId="41" fontId="3" fillId="0" borderId="5" xfId="20" applyFont="1" applyBorder="1" applyAlignment="1">
      <alignment horizontal="center" vertical="center" wrapText="1"/>
      <protection/>
    </xf>
    <xf numFmtId="164" fontId="0" fillId="0" borderId="6" xfId="0" applyNumberFormat="1" applyFont="1" applyFill="1" applyBorder="1" applyAlignment="1" applyProtection="1">
      <alignment vertical="center"/>
      <protection/>
    </xf>
    <xf numFmtId="3" fontId="0" fillId="3" borderId="6" xfId="0" applyNumberFormat="1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" fillId="5" borderId="6" xfId="0" applyNumberFormat="1" applyFont="1" applyFill="1" applyBorder="1" applyAlignment="1" applyProtection="1">
      <alignment vertical="center"/>
      <protection/>
    </xf>
    <xf numFmtId="3" fontId="4" fillId="5" borderId="6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164" fontId="0" fillId="6" borderId="8" xfId="20" applyNumberFormat="1" applyFont="1" applyFill="1" applyBorder="1" applyAlignment="1">
      <alignment horizontal="right" vertical="center"/>
      <protection/>
    </xf>
    <xf numFmtId="41" fontId="3" fillId="0" borderId="0" xfId="20" applyFont="1" applyBorder="1" applyAlignment="1">
      <alignment horizontal="center" vertical="center"/>
      <protection/>
    </xf>
    <xf numFmtId="41" fontId="4" fillId="7" borderId="9" xfId="20" applyNumberFormat="1" applyFont="1" applyFill="1" applyBorder="1" applyAlignment="1" applyProtection="1">
      <alignment horizontal="center" vertical="center"/>
      <protection/>
    </xf>
    <xf numFmtId="41" fontId="4" fillId="7" borderId="9" xfId="20" applyFont="1" applyFill="1" applyBorder="1" applyAlignment="1">
      <alignment vertical="center"/>
      <protection/>
    </xf>
    <xf numFmtId="41" fontId="3" fillId="0" borderId="10" xfId="20" applyFont="1" applyFill="1" applyBorder="1" applyAlignment="1">
      <alignment horizontal="center" vertical="center" wrapText="1"/>
      <protection/>
    </xf>
    <xf numFmtId="41" fontId="3" fillId="0" borderId="11" xfId="20" applyFont="1" applyFill="1" applyBorder="1" applyAlignment="1">
      <alignment horizontal="center" vertical="center" wrapText="1"/>
      <protection/>
    </xf>
    <xf numFmtId="41" fontId="2" fillId="2" borderId="12" xfId="20" applyFont="1" applyFill="1" applyBorder="1" applyAlignment="1">
      <alignment horizontal="center" vertical="center" wrapText="1"/>
      <protection/>
    </xf>
    <xf numFmtId="41" fontId="2" fillId="2" borderId="13" xfId="20" applyFont="1" applyFill="1" applyBorder="1" applyAlignment="1">
      <alignment horizontal="center" vertical="center" wrapText="1"/>
      <protection/>
    </xf>
    <xf numFmtId="41" fontId="0" fillId="6" borderId="14" xfId="20" applyFont="1" applyFill="1" applyBorder="1" applyAlignment="1">
      <alignment horizontal="center" vertical="center"/>
      <protection/>
    </xf>
    <xf numFmtId="41" fontId="2" fillId="2" borderId="15" xfId="20" applyFont="1" applyFill="1" applyBorder="1" applyAlignment="1">
      <alignment horizontal="center" vertical="center"/>
      <protection/>
    </xf>
    <xf numFmtId="41" fontId="2" fillId="2" borderId="16" xfId="20" applyFont="1" applyFill="1" applyBorder="1" applyAlignment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>
      <alignment vertical="center"/>
    </xf>
    <xf numFmtId="0" fontId="0" fillId="8" borderId="8" xfId="0" applyNumberFormat="1" applyFont="1" applyFill="1" applyBorder="1" applyAlignment="1" applyProtection="1">
      <alignment horizontal="center" vertical="center"/>
      <protection/>
    </xf>
    <xf numFmtId="41" fontId="2" fillId="2" borderId="18" xfId="20" applyFont="1" applyFill="1" applyBorder="1" applyAlignment="1">
      <alignment horizontal="center" vertical="center" wrapText="1"/>
      <protection/>
    </xf>
    <xf numFmtId="3" fontId="0" fillId="3" borderId="19" xfId="0" applyNumberFormat="1" applyFont="1" applyFill="1" applyBorder="1" applyAlignment="1">
      <alignment vertical="center"/>
    </xf>
    <xf numFmtId="41" fontId="2" fillId="2" borderId="20" xfId="20" applyFont="1" applyFill="1" applyBorder="1" applyAlignment="1">
      <alignment horizontal="center" vertical="center" wrapText="1"/>
      <protection/>
    </xf>
    <xf numFmtId="41" fontId="0" fillId="0" borderId="7" xfId="0" applyNumberFormat="1" applyFont="1" applyFill="1" applyBorder="1" applyAlignment="1">
      <alignment vertical="center"/>
    </xf>
    <xf numFmtId="41" fontId="4" fillId="7" borderId="21" xfId="20" applyNumberFormat="1" applyFont="1" applyFill="1" applyBorder="1" applyAlignment="1" applyProtection="1">
      <alignment horizontal="center" vertical="center"/>
      <protection/>
    </xf>
    <xf numFmtId="41" fontId="2" fillId="2" borderId="15" xfId="20" applyFont="1" applyFill="1" applyBorder="1" applyAlignment="1">
      <alignment horizontal="center" vertical="center" wrapText="1"/>
      <protection/>
    </xf>
    <xf numFmtId="41" fontId="0" fillId="6" borderId="8" xfId="20" applyFont="1" applyFill="1" applyBorder="1" applyAlignment="1">
      <alignment horizontal="center" vertical="center"/>
      <protection/>
    </xf>
    <xf numFmtId="41" fontId="3" fillId="0" borderId="22" xfId="20" applyFont="1" applyFill="1" applyBorder="1" applyAlignment="1">
      <alignment horizontal="center" vertical="center" wrapText="1"/>
      <protection/>
    </xf>
    <xf numFmtId="41" fontId="2" fillId="2" borderId="18" xfId="20" applyFont="1" applyFill="1" applyBorder="1" applyAlignment="1">
      <alignment horizontal="center" vertical="center" wrapText="1"/>
      <protection/>
    </xf>
    <xf numFmtId="3" fontId="0" fillId="3" borderId="23" xfId="0" applyNumberFormat="1" applyFont="1" applyFill="1" applyBorder="1" applyAlignment="1">
      <alignment vertical="center"/>
    </xf>
    <xf numFmtId="41" fontId="2" fillId="2" borderId="24" xfId="20" applyFont="1" applyFill="1" applyBorder="1" applyAlignment="1">
      <alignment horizontal="center" vertical="center" wrapText="1"/>
      <protection/>
    </xf>
    <xf numFmtId="164" fontId="0" fillId="9" borderId="8" xfId="0" applyNumberFormat="1" applyFont="1" applyFill="1" applyBorder="1" applyAlignment="1" applyProtection="1">
      <alignment vertical="center"/>
      <protection/>
    </xf>
    <xf numFmtId="41" fontId="0" fillId="0" borderId="25" xfId="20" applyFont="1" applyFill="1" applyBorder="1" applyAlignment="1">
      <alignment horizontal="center" vertical="center"/>
      <protection/>
    </xf>
    <xf numFmtId="3" fontId="0" fillId="0" borderId="26" xfId="0" applyNumberFormat="1" applyFont="1" applyFill="1" applyBorder="1" applyAlignment="1">
      <alignment vertical="center"/>
    </xf>
    <xf numFmtId="164" fontId="0" fillId="6" borderId="27" xfId="20" applyNumberFormat="1" applyFont="1" applyFill="1" applyBorder="1" applyAlignment="1">
      <alignment horizontal="right" vertical="center"/>
      <protection/>
    </xf>
    <xf numFmtId="164" fontId="0" fillId="9" borderId="27" xfId="0" applyNumberFormat="1" applyFont="1" applyFill="1" applyBorder="1" applyAlignment="1">
      <alignment vertical="center"/>
    </xf>
    <xf numFmtId="0" fontId="0" fillId="8" borderId="28" xfId="0" applyNumberFormat="1" applyFont="1" applyFill="1" applyBorder="1" applyAlignment="1" applyProtection="1">
      <alignment horizontal="center" vertical="center"/>
      <protection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41" fontId="0" fillId="6" borderId="31" xfId="20" applyFont="1" applyFill="1" applyBorder="1" applyAlignment="1">
      <alignment horizontal="center" vertical="center"/>
      <protection/>
    </xf>
    <xf numFmtId="3" fontId="0" fillId="3" borderId="32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41" fontId="0" fillId="6" borderId="28" xfId="20" applyFont="1" applyFill="1" applyBorder="1" applyAlignment="1">
      <alignment horizontal="center" vertical="center"/>
      <protection/>
    </xf>
    <xf numFmtId="41" fontId="2" fillId="10" borderId="9" xfId="20" applyFont="1" applyFill="1" applyBorder="1" applyAlignment="1">
      <alignment horizontal="center" vertical="center"/>
      <protection/>
    </xf>
    <xf numFmtId="41" fontId="0" fillId="10" borderId="3" xfId="20" applyFont="1" applyFill="1" applyBorder="1" applyAlignment="1">
      <alignment horizontal="center" vertical="center"/>
      <protection/>
    </xf>
    <xf numFmtId="41" fontId="0" fillId="10" borderId="4" xfId="20" applyFont="1" applyFill="1" applyBorder="1" applyAlignment="1">
      <alignment horizontal="center" vertical="center"/>
      <protection/>
    </xf>
    <xf numFmtId="41" fontId="0" fillId="10" borderId="5" xfId="20" applyFont="1" applyFill="1" applyBorder="1" applyAlignment="1">
      <alignment horizontal="center" vertical="center"/>
      <protection/>
    </xf>
    <xf numFmtId="41" fontId="0" fillId="10" borderId="34" xfId="20" applyFont="1" applyFill="1" applyBorder="1" applyAlignment="1">
      <alignment horizontal="center" vertical="center"/>
      <protection/>
    </xf>
    <xf numFmtId="41" fontId="0" fillId="10" borderId="35" xfId="20" applyFont="1" applyFill="1" applyBorder="1" applyAlignment="1">
      <alignment horizontal="center" vertical="center"/>
      <protection/>
    </xf>
    <xf numFmtId="41" fontId="0" fillId="10" borderId="9" xfId="20" applyFont="1" applyFill="1" applyBorder="1" applyAlignment="1">
      <alignment horizontal="center" vertical="center"/>
      <protection/>
    </xf>
    <xf numFmtId="41" fontId="0" fillId="0" borderId="3" xfId="20" applyFont="1" applyFill="1" applyBorder="1" applyAlignment="1">
      <alignment horizontal="center" vertical="center"/>
      <protection/>
    </xf>
    <xf numFmtId="41" fontId="0" fillId="0" borderId="35" xfId="20" applyFont="1" applyFill="1" applyBorder="1" applyAlignment="1">
      <alignment horizontal="center" vertical="center"/>
      <protection/>
    </xf>
    <xf numFmtId="41" fontId="0" fillId="6" borderId="9" xfId="20" applyFont="1" applyFill="1" applyBorder="1" applyAlignment="1">
      <alignment horizontal="center" vertical="center"/>
      <protection/>
    </xf>
    <xf numFmtId="41" fontId="0" fillId="9" borderId="9" xfId="20" applyFont="1" applyFill="1" applyBorder="1" applyAlignment="1">
      <alignment horizontal="center" vertical="center"/>
      <protection/>
    </xf>
    <xf numFmtId="41" fontId="0" fillId="10" borderId="36" xfId="20" applyFont="1" applyFill="1" applyBorder="1" applyAlignment="1">
      <alignment horizontal="center" vertical="center"/>
      <protection/>
    </xf>
    <xf numFmtId="41" fontId="2" fillId="2" borderId="1" xfId="20" applyFont="1" applyFill="1" applyBorder="1" applyAlignment="1">
      <alignment horizontal="center" vertical="center" wrapText="1"/>
      <protection/>
    </xf>
    <xf numFmtId="3" fontId="0" fillId="0" borderId="6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8" borderId="19" xfId="0" applyNumberFormat="1" applyFont="1" applyFill="1" applyBorder="1" applyAlignment="1" applyProtection="1">
      <alignment horizontal="center" vertical="center"/>
      <protection/>
    </xf>
    <xf numFmtId="41" fontId="0" fillId="0" borderId="37" xfId="20" applyFont="1" applyFill="1" applyBorder="1" applyAlignment="1">
      <alignment horizontal="center" vertical="center"/>
      <protection/>
    </xf>
    <xf numFmtId="41" fontId="0" fillId="0" borderId="38" xfId="20" applyFont="1" applyFill="1" applyBorder="1" applyAlignment="1">
      <alignment horizontal="center" vertical="center"/>
      <protection/>
    </xf>
    <xf numFmtId="41" fontId="0" fillId="3" borderId="39" xfId="20" applyFont="1" applyFill="1" applyBorder="1" applyAlignment="1">
      <alignment horizontal="center" vertical="center" wrapText="1"/>
      <protection/>
    </xf>
    <xf numFmtId="41" fontId="0" fillId="3" borderId="8" xfId="20" applyFont="1" applyFill="1" applyBorder="1" applyAlignment="1">
      <alignment horizontal="center" vertical="center" wrapText="1"/>
      <protection/>
    </xf>
    <xf numFmtId="41" fontId="0" fillId="3" borderId="27" xfId="20" applyFont="1" applyFill="1" applyBorder="1" applyAlignment="1">
      <alignment horizontal="center" vertical="center" wrapText="1"/>
      <protection/>
    </xf>
    <xf numFmtId="3" fontId="0" fillId="0" borderId="39" xfId="0" applyNumberFormat="1" applyFont="1" applyFill="1" applyBorder="1" applyAlignment="1">
      <alignment vertical="center"/>
    </xf>
    <xf numFmtId="41" fontId="0" fillId="0" borderId="40" xfId="20" applyFont="1" applyFill="1" applyBorder="1" applyAlignment="1">
      <alignment horizontal="center" vertical="center"/>
      <protection/>
    </xf>
    <xf numFmtId="3" fontId="0" fillId="0" borderId="8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41" fontId="4" fillId="11" borderId="2" xfId="20" applyFont="1" applyFill="1" applyBorder="1" applyAlignment="1">
      <alignment horizontal="center" vertical="center"/>
      <protection/>
    </xf>
    <xf numFmtId="41" fontId="4" fillId="11" borderId="21" xfId="2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vertical="center" wrapText="1"/>
    </xf>
    <xf numFmtId="41" fontId="0" fillId="12" borderId="8" xfId="0" applyNumberFormat="1" applyFont="1" applyFill="1" applyBorder="1" applyAlignment="1">
      <alignment vertical="center" wrapText="1"/>
    </xf>
    <xf numFmtId="0" fontId="0" fillId="13" borderId="8" xfId="0" applyFont="1" applyFill="1" applyBorder="1" applyAlignment="1">
      <alignment vertical="center" wrapText="1"/>
    </xf>
    <xf numFmtId="3" fontId="0" fillId="13" borderId="8" xfId="0" applyNumberFormat="1" applyFont="1" applyFill="1" applyBorder="1" applyAlignment="1">
      <alignment vertical="center" wrapText="1"/>
    </xf>
    <xf numFmtId="0" fontId="0" fillId="14" borderId="8" xfId="0" applyFont="1" applyFill="1" applyBorder="1" applyAlignment="1" applyProtection="1">
      <alignment vertical="center"/>
      <protection/>
    </xf>
    <xf numFmtId="41" fontId="0" fillId="14" borderId="21" xfId="20" applyFont="1" applyFill="1" applyBorder="1" applyAlignment="1" applyProtection="1">
      <alignment horizontal="center" vertical="center"/>
      <protection/>
    </xf>
    <xf numFmtId="0" fontId="4" fillId="15" borderId="41" xfId="0" applyFont="1" applyFill="1" applyBorder="1" applyAlignment="1">
      <alignment vertical="center"/>
    </xf>
    <xf numFmtId="41" fontId="4" fillId="15" borderId="2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42" xfId="20" applyFont="1" applyFill="1" applyBorder="1" applyAlignment="1">
      <alignment horizontal="center" vertical="center"/>
      <protection/>
    </xf>
    <xf numFmtId="0" fontId="4" fillId="4" borderId="19" xfId="0" applyNumberFormat="1" applyFont="1" applyFill="1" applyBorder="1" applyAlignment="1" applyProtection="1">
      <alignment vertical="center"/>
      <protection/>
    </xf>
    <xf numFmtId="0" fontId="6" fillId="0" borderId="6" xfId="0" applyFont="1" applyFill="1" applyBorder="1" applyAlignment="1">
      <alignment horizontal="right" vertical="center"/>
    </xf>
    <xf numFmtId="0" fontId="4" fillId="16" borderId="23" xfId="0" applyFont="1" applyFill="1" applyBorder="1" applyAlignment="1">
      <alignment vertical="center"/>
    </xf>
    <xf numFmtId="0" fontId="4" fillId="16" borderId="43" xfId="0" applyFont="1" applyFill="1" applyBorder="1" applyAlignment="1">
      <alignment vertical="center"/>
    </xf>
    <xf numFmtId="0" fontId="4" fillId="16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horizontal="right" vertical="center"/>
    </xf>
    <xf numFmtId="41" fontId="0" fillId="0" borderId="44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L18"/>
  <sheetViews>
    <sheetView tabSelected="1" zoomScale="75" zoomScaleNormal="75" zoomScaleSheetLayoutView="100" workbookViewId="0" topLeftCell="A1">
      <selection activeCell="A2" sqref="A2:A12"/>
    </sheetView>
  </sheetViews>
  <sheetFormatPr defaultColWidth="9.00390625" defaultRowHeight="16.5"/>
  <cols>
    <col min="2" max="2" width="14.50390625" style="1" customWidth="1"/>
    <col min="3" max="4" width="16.50390625" style="1" customWidth="1"/>
    <col min="5" max="5" width="18.125" style="1" customWidth="1"/>
    <col min="6" max="6" width="15.625" style="1" customWidth="1"/>
    <col min="7" max="8" width="16.375" style="1" customWidth="1"/>
    <col min="9" max="10" width="18.25390625" style="1" customWidth="1"/>
    <col min="11" max="11" width="23.625" style="1" customWidth="1"/>
    <col min="12" max="12" width="14.75390625" style="1" customWidth="1"/>
    <col min="13" max="13" width="12.625" style="0" customWidth="1"/>
    <col min="14" max="14" width="13.375" style="0" customWidth="1"/>
    <col min="15" max="15" width="9.00390625" style="0" bestFit="1" customWidth="1"/>
    <col min="16" max="16" width="17.25390625" style="0" customWidth="1"/>
    <col min="18" max="18" width="18.00390625" style="0" customWidth="1"/>
  </cols>
  <sheetData>
    <row r="1" spans="1:12" ht="22.05">
      <c r="A1" s="95"/>
      <c r="B1" s="96" t="s">
        <v>40</v>
      </c>
      <c r="C1" s="96"/>
      <c r="D1" s="96"/>
      <c r="E1" s="96"/>
      <c r="F1" s="96"/>
      <c r="G1" s="96"/>
      <c r="H1" s="96"/>
      <c r="I1" s="96"/>
      <c r="J1" s="96"/>
      <c r="K1" s="97"/>
      <c r="L1" s="86" t="s">
        <v>30</v>
      </c>
    </row>
    <row r="2" spans="1:12" ht="81.85">
      <c r="A2" s="110" t="s">
        <v>13</v>
      </c>
      <c r="B2" s="111" t="s">
        <v>39</v>
      </c>
      <c r="C2" s="111" t="s">
        <v>36</v>
      </c>
      <c r="D2" s="111" t="s">
        <v>35</v>
      </c>
      <c r="E2" s="111" t="s">
        <v>46</v>
      </c>
      <c r="F2" s="111" t="s">
        <v>37</v>
      </c>
      <c r="G2" s="111" t="s">
        <v>38</v>
      </c>
      <c r="H2" s="111" t="s">
        <v>45</v>
      </c>
      <c r="I2" s="111" t="s">
        <v>47</v>
      </c>
      <c r="J2" s="111" t="s">
        <v>0</v>
      </c>
      <c r="K2" s="112" t="s">
        <v>41</v>
      </c>
      <c r="L2" s="113" t="s">
        <v>34</v>
      </c>
    </row>
    <row r="3" spans="1:12" ht="16.5">
      <c r="A3" s="72" t="s">
        <v>17</v>
      </c>
      <c r="B3" s="12">
        <v>989460</v>
      </c>
      <c r="C3" s="10">
        <v>172080</v>
      </c>
      <c r="D3" s="10">
        <v>0</v>
      </c>
      <c r="E3" s="99">
        <f>B3+C3+D3</f>
        <v>1161540</v>
      </c>
      <c r="F3" s="12">
        <v>103000</v>
      </c>
      <c r="G3" s="12">
        <v>0</v>
      </c>
      <c r="H3" s="12">
        <v>0</v>
      </c>
      <c r="I3" s="71">
        <f>SUM(F3:H3)</f>
        <v>103000</v>
      </c>
      <c r="J3" s="9">
        <v>157740</v>
      </c>
      <c r="K3" s="100">
        <f>E3+I3+J3</f>
        <v>1422280</v>
      </c>
      <c r="L3" s="87" t="s">
        <v>1</v>
      </c>
    </row>
    <row r="4" spans="1:12" ht="16.5">
      <c r="A4" s="73" t="s">
        <v>20</v>
      </c>
      <c r="B4" s="12">
        <v>774360</v>
      </c>
      <c r="C4" s="10">
        <v>0</v>
      </c>
      <c r="D4" s="10">
        <v>0</v>
      </c>
      <c r="E4" s="99">
        <f aca="true" t="shared" si="0" ref="E4:E10">B4+C4+D4</f>
        <v>774360</v>
      </c>
      <c r="F4" s="12">
        <v>90000</v>
      </c>
      <c r="G4" s="12">
        <v>0</v>
      </c>
      <c r="H4" s="12">
        <v>0</v>
      </c>
      <c r="I4" s="71">
        <f aca="true" t="shared" si="1" ref="I4:I10">SUM(F4:H4)</f>
        <v>90000</v>
      </c>
      <c r="J4" s="9">
        <v>344160</v>
      </c>
      <c r="K4" s="100">
        <f aca="true" t="shared" si="2" ref="K4:K10">E4+I4+J4</f>
        <v>1208520</v>
      </c>
      <c r="L4" s="88">
        <v>4469000</v>
      </c>
    </row>
    <row r="5" spans="1:12" ht="16.5">
      <c r="A5" s="73" t="s">
        <v>21</v>
      </c>
      <c r="B5" s="12">
        <v>1042240</v>
      </c>
      <c r="C5" s="10">
        <v>140810</v>
      </c>
      <c r="D5" s="10">
        <v>78870</v>
      </c>
      <c r="E5" s="99">
        <f t="shared" si="0"/>
        <v>1261920</v>
      </c>
      <c r="F5" s="13">
        <v>264000</v>
      </c>
      <c r="G5" s="13">
        <v>66000</v>
      </c>
      <c r="H5" s="13">
        <v>22000</v>
      </c>
      <c r="I5" s="71">
        <f t="shared" si="1"/>
        <v>352000</v>
      </c>
      <c r="J5" s="9">
        <v>157740</v>
      </c>
      <c r="K5" s="100">
        <f t="shared" si="2"/>
        <v>1771660</v>
      </c>
      <c r="L5" s="87" t="s">
        <v>32</v>
      </c>
    </row>
    <row r="6" spans="1:12" ht="16.5">
      <c r="A6" s="73" t="s">
        <v>15</v>
      </c>
      <c r="B6" s="12">
        <v>1620420</v>
      </c>
      <c r="C6" s="10">
        <v>258120</v>
      </c>
      <c r="D6" s="10">
        <v>0</v>
      </c>
      <c r="E6" s="99">
        <f t="shared" si="0"/>
        <v>1878540</v>
      </c>
      <c r="F6" s="13">
        <v>272000</v>
      </c>
      <c r="G6" s="13">
        <v>30000</v>
      </c>
      <c r="H6" s="12">
        <v>0</v>
      </c>
      <c r="I6" s="71">
        <f t="shared" si="1"/>
        <v>302000</v>
      </c>
      <c r="J6" s="9">
        <v>172080</v>
      </c>
      <c r="K6" s="100">
        <f t="shared" si="2"/>
        <v>2352620</v>
      </c>
      <c r="L6" s="88">
        <v>4237500</v>
      </c>
    </row>
    <row r="7" spans="1:12" ht="16.5">
      <c r="A7" s="73" t="s">
        <v>11</v>
      </c>
      <c r="B7" s="12">
        <v>2323080</v>
      </c>
      <c r="C7" s="10">
        <v>86040</v>
      </c>
      <c r="D7" s="10">
        <v>86040</v>
      </c>
      <c r="E7" s="99">
        <f t="shared" si="0"/>
        <v>2495160</v>
      </c>
      <c r="F7" s="12">
        <v>1620000</v>
      </c>
      <c r="G7" s="12">
        <v>60000</v>
      </c>
      <c r="H7" s="12">
        <v>60000</v>
      </c>
      <c r="I7" s="71">
        <f t="shared" si="1"/>
        <v>1740000</v>
      </c>
      <c r="J7" s="9">
        <v>0</v>
      </c>
      <c r="K7" s="100">
        <f t="shared" si="2"/>
        <v>4235160</v>
      </c>
      <c r="L7" s="87" t="s">
        <v>28</v>
      </c>
    </row>
    <row r="8" spans="1:12" ht="16.5">
      <c r="A8" s="73" t="s">
        <v>18</v>
      </c>
      <c r="B8" s="12">
        <v>1479900</v>
      </c>
      <c r="C8" s="10">
        <v>240900</v>
      </c>
      <c r="D8" s="10">
        <v>0</v>
      </c>
      <c r="E8" s="99">
        <f t="shared" si="0"/>
        <v>1720800</v>
      </c>
      <c r="F8" s="12">
        <v>0</v>
      </c>
      <c r="G8" s="12">
        <v>0</v>
      </c>
      <c r="H8" s="12">
        <v>0</v>
      </c>
      <c r="I8" s="71">
        <f t="shared" si="1"/>
        <v>0</v>
      </c>
      <c r="J8" s="9">
        <v>172080</v>
      </c>
      <c r="K8" s="100">
        <f t="shared" si="2"/>
        <v>1892880</v>
      </c>
      <c r="L8" s="88">
        <v>4175500</v>
      </c>
    </row>
    <row r="9" spans="1:12" ht="16.5">
      <c r="A9" s="73" t="s">
        <v>9</v>
      </c>
      <c r="B9" s="12">
        <v>1124640</v>
      </c>
      <c r="C9" s="10">
        <v>280680</v>
      </c>
      <c r="D9" s="10">
        <v>0</v>
      </c>
      <c r="E9" s="99">
        <f t="shared" si="0"/>
        <v>1405320</v>
      </c>
      <c r="F9" s="12">
        <v>0</v>
      </c>
      <c r="G9" s="12">
        <v>0</v>
      </c>
      <c r="H9" s="12">
        <v>0</v>
      </c>
      <c r="I9" s="71">
        <f t="shared" si="1"/>
        <v>0</v>
      </c>
      <c r="J9" s="9">
        <v>172080</v>
      </c>
      <c r="K9" s="100">
        <f t="shared" si="2"/>
        <v>1577400</v>
      </c>
      <c r="L9" s="89" t="s">
        <v>27</v>
      </c>
    </row>
    <row r="10" spans="1:12" ht="16.5">
      <c r="A10" s="73" t="s">
        <v>33</v>
      </c>
      <c r="B10" s="71">
        <v>1093920</v>
      </c>
      <c r="C10" s="10">
        <v>101760</v>
      </c>
      <c r="D10" s="10">
        <v>0</v>
      </c>
      <c r="E10" s="99">
        <f t="shared" si="0"/>
        <v>1195680</v>
      </c>
      <c r="F10" s="12">
        <v>168000</v>
      </c>
      <c r="G10" s="12">
        <v>14000</v>
      </c>
      <c r="H10" s="12">
        <v>0</v>
      </c>
      <c r="I10" s="71">
        <f t="shared" si="1"/>
        <v>182000</v>
      </c>
      <c r="J10" s="14">
        <v>610560</v>
      </c>
      <c r="K10" s="100">
        <f t="shared" si="2"/>
        <v>1988240</v>
      </c>
      <c r="L10" s="90">
        <v>797760</v>
      </c>
    </row>
    <row r="11" spans="1:12" ht="16.5">
      <c r="A11" s="98"/>
      <c r="B11" s="101"/>
      <c r="C11" s="101"/>
      <c r="D11" s="101"/>
      <c r="E11" s="99"/>
      <c r="F11" s="75"/>
      <c r="G11" s="75"/>
      <c r="H11" s="75"/>
      <c r="I11" s="71"/>
      <c r="J11" s="99"/>
      <c r="K11" s="100"/>
      <c r="L11" s="91" t="s">
        <v>31</v>
      </c>
    </row>
    <row r="12" spans="1:12" ht="16.75">
      <c r="A12" s="98"/>
      <c r="B12" s="101"/>
      <c r="C12" s="101"/>
      <c r="D12" s="101"/>
      <c r="E12" s="99"/>
      <c r="F12" s="15"/>
      <c r="G12" s="15"/>
      <c r="H12" s="15"/>
      <c r="I12" s="15"/>
      <c r="J12" s="15"/>
      <c r="K12" s="100"/>
      <c r="L12" s="92">
        <v>2769000</v>
      </c>
    </row>
    <row r="13" spans="1:12" ht="17.8">
      <c r="A13" s="102" t="s">
        <v>19</v>
      </c>
      <c r="B13" s="11">
        <v>16448760</v>
      </c>
      <c r="C13" s="18" t="s">
        <v>44</v>
      </c>
      <c r="D13" s="19">
        <v>16448760</v>
      </c>
      <c r="E13" s="71"/>
      <c r="F13" s="15"/>
      <c r="G13" s="15"/>
      <c r="H13" s="15"/>
      <c r="I13" s="15"/>
      <c r="J13" s="103"/>
      <c r="K13" s="100"/>
      <c r="L13" s="93" t="s">
        <v>29</v>
      </c>
    </row>
    <row r="14" spans="1:12" ht="18.2">
      <c r="A14" s="104" t="s">
        <v>42</v>
      </c>
      <c r="B14" s="105"/>
      <c r="C14" s="105"/>
      <c r="D14" s="106">
        <v>0</v>
      </c>
      <c r="E14" s="107"/>
      <c r="F14" s="107"/>
      <c r="G14" s="107"/>
      <c r="H14" s="107"/>
      <c r="I14" s="107"/>
      <c r="J14" s="108"/>
      <c r="K14" s="109"/>
      <c r="L14" s="94">
        <v>16448760</v>
      </c>
    </row>
    <row r="15" ht="16.5">
      <c r="J15" s="17"/>
    </row>
    <row r="16" spans="1:12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6.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6.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mergeCells count="2">
    <mergeCell ref="B1:K1"/>
    <mergeCell ref="A14:C1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5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1:P13"/>
  <sheetViews>
    <sheetView zoomScale="80" zoomScaleNormal="80" zoomScaleSheetLayoutView="80" workbookViewId="0" topLeftCell="A1">
      <selection activeCell="B1" sqref="B1:P1"/>
    </sheetView>
  </sheetViews>
  <sheetFormatPr defaultColWidth="9.00390625" defaultRowHeight="16.5"/>
  <cols>
    <col min="1" max="1" width="9.00390625" style="2" customWidth="1"/>
    <col min="2" max="2" width="9.50390625" style="2" customWidth="1"/>
    <col min="3" max="4" width="14.25390625" style="2" customWidth="1"/>
    <col min="5" max="5" width="12.75390625" style="2" customWidth="1"/>
    <col min="6" max="12" width="16.125" style="2" customWidth="1"/>
    <col min="13" max="14" width="16.25390625" style="2" customWidth="1"/>
    <col min="15" max="15" width="14.50390625" style="2" customWidth="1"/>
    <col min="16" max="16" width="19.00390625" style="2" customWidth="1"/>
    <col min="17" max="17" width="10.375" style="2" bestFit="1" customWidth="1"/>
    <col min="18" max="16384" width="9.00390625" style="2" customWidth="1"/>
  </cols>
  <sheetData>
    <row r="1" spans="2:16" ht="65.25" customHeight="1">
      <c r="B1" s="22" t="s">
        <v>49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"/>
      <c r="O1" s="5"/>
      <c r="P1" s="5"/>
    </row>
    <row r="2" spans="2:16" ht="46.5" customHeight="1">
      <c r="B2" s="25" t="s">
        <v>12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42"/>
      <c r="N2" s="6" t="s">
        <v>14</v>
      </c>
      <c r="O2" s="7"/>
      <c r="P2" s="8"/>
    </row>
    <row r="3" spans="2:16" s="3" customFormat="1" ht="42.75" customHeight="1">
      <c r="B3" s="30" t="s">
        <v>13</v>
      </c>
      <c r="C3" s="31" t="s">
        <v>2</v>
      </c>
      <c r="D3" s="27" t="s">
        <v>4</v>
      </c>
      <c r="E3" s="28" t="s">
        <v>22</v>
      </c>
      <c r="F3" s="35" t="s">
        <v>5</v>
      </c>
      <c r="G3" s="37" t="s">
        <v>3</v>
      </c>
      <c r="H3" s="40" t="s">
        <v>7</v>
      </c>
      <c r="I3" s="43" t="s">
        <v>43</v>
      </c>
      <c r="J3" s="37" t="s">
        <v>48</v>
      </c>
      <c r="K3" s="40" t="s">
        <v>50</v>
      </c>
      <c r="L3" s="40" t="s">
        <v>26</v>
      </c>
      <c r="M3" s="45" t="s">
        <v>8</v>
      </c>
      <c r="N3" s="70" t="s">
        <v>24</v>
      </c>
      <c r="O3" s="4" t="s">
        <v>23</v>
      </c>
      <c r="P3" s="4" t="s">
        <v>6</v>
      </c>
    </row>
    <row r="4" spans="2:16" s="3" customFormat="1" ht="35.25" customHeight="1">
      <c r="B4" s="32" t="s">
        <v>17</v>
      </c>
      <c r="C4" s="33">
        <v>989460</v>
      </c>
      <c r="D4" s="12">
        <v>103000</v>
      </c>
      <c r="E4" s="29">
        <f>SUM(C4:D4)</f>
        <v>1092460</v>
      </c>
      <c r="F4" s="36">
        <v>172080</v>
      </c>
      <c r="G4" s="20">
        <v>0</v>
      </c>
      <c r="H4" s="41">
        <f>SUM(F4:G4)</f>
        <v>172080</v>
      </c>
      <c r="I4" s="36">
        <v>0</v>
      </c>
      <c r="J4" s="20">
        <v>0</v>
      </c>
      <c r="K4" s="21">
        <f>SUM(I4:J4)</f>
        <v>0</v>
      </c>
      <c r="L4" s="46">
        <v>157740</v>
      </c>
      <c r="M4" s="47">
        <f>E4+H4+K4+L4</f>
        <v>1422280</v>
      </c>
      <c r="N4" s="76">
        <v>1319280</v>
      </c>
      <c r="O4" s="79">
        <v>103000</v>
      </c>
      <c r="P4" s="80">
        <f>SUM(N4:O4)</f>
        <v>1422280</v>
      </c>
    </row>
    <row r="5" spans="2:16" s="3" customFormat="1" ht="35.25" customHeight="1">
      <c r="B5" s="34" t="s">
        <v>20</v>
      </c>
      <c r="C5" s="33">
        <v>774360</v>
      </c>
      <c r="D5" s="12">
        <v>90000</v>
      </c>
      <c r="E5" s="29">
        <f>SUM(C5:D5)</f>
        <v>864360</v>
      </c>
      <c r="F5" s="36">
        <v>0</v>
      </c>
      <c r="G5" s="20">
        <v>0</v>
      </c>
      <c r="H5" s="21">
        <v>0</v>
      </c>
      <c r="I5" s="36">
        <v>0</v>
      </c>
      <c r="J5" s="20">
        <v>0</v>
      </c>
      <c r="K5" s="21">
        <f>SUM(I5:J5)</f>
        <v>0</v>
      </c>
      <c r="L5" s="46">
        <v>344160</v>
      </c>
      <c r="M5" s="47">
        <f aca="true" t="shared" si="0" ref="M5:M11">E5+H5+K5+L5</f>
        <v>1208520</v>
      </c>
      <c r="N5" s="77">
        <v>1118520</v>
      </c>
      <c r="O5" s="81">
        <v>90000</v>
      </c>
      <c r="P5" s="47">
        <f>SUM(N5:O5)</f>
        <v>1208520</v>
      </c>
    </row>
    <row r="6" spans="2:16" s="3" customFormat="1" ht="35.25" customHeight="1">
      <c r="B6" s="34" t="s">
        <v>21</v>
      </c>
      <c r="C6" s="33">
        <v>1042240</v>
      </c>
      <c r="D6" s="13">
        <v>264000</v>
      </c>
      <c r="E6" s="29">
        <f aca="true" t="shared" si="1" ref="E6:E11">SUM(C6:D6)</f>
        <v>1306240</v>
      </c>
      <c r="F6" s="36">
        <v>140810</v>
      </c>
      <c r="G6" s="38">
        <v>66000</v>
      </c>
      <c r="H6" s="41">
        <f aca="true" t="shared" si="2" ref="H6:H11">SUM(F6:G6)</f>
        <v>206810</v>
      </c>
      <c r="I6" s="36">
        <v>78870</v>
      </c>
      <c r="J6" s="38">
        <v>22000</v>
      </c>
      <c r="K6" s="21">
        <f>SUM(I6:J6)</f>
        <v>100870</v>
      </c>
      <c r="L6" s="46">
        <v>157740</v>
      </c>
      <c r="M6" s="47">
        <f t="shared" si="0"/>
        <v>1771660</v>
      </c>
      <c r="N6" s="77">
        <v>1507660</v>
      </c>
      <c r="O6" s="82">
        <v>264000</v>
      </c>
      <c r="P6" s="47">
        <f aca="true" t="shared" si="3" ref="P6:P11">SUM(N6:O6)</f>
        <v>1771660</v>
      </c>
    </row>
    <row r="7" spans="2:16" s="3" customFormat="1" ht="35.25" customHeight="1">
      <c r="B7" s="34" t="s">
        <v>15</v>
      </c>
      <c r="C7" s="33">
        <v>1620420</v>
      </c>
      <c r="D7" s="13">
        <v>272000</v>
      </c>
      <c r="E7" s="29">
        <f t="shared" si="1"/>
        <v>1892420</v>
      </c>
      <c r="F7" s="36">
        <v>258120</v>
      </c>
      <c r="G7" s="38">
        <v>30000</v>
      </c>
      <c r="H7" s="41">
        <f t="shared" si="2"/>
        <v>288120</v>
      </c>
      <c r="I7" s="36">
        <v>0</v>
      </c>
      <c r="J7" s="20">
        <v>0</v>
      </c>
      <c r="K7" s="21">
        <f aca="true" t="shared" si="4" ref="K7:K11">SUM(I7:J7)</f>
        <v>0</v>
      </c>
      <c r="L7" s="46">
        <v>172080</v>
      </c>
      <c r="M7" s="47">
        <f t="shared" si="0"/>
        <v>2352620</v>
      </c>
      <c r="N7" s="77">
        <v>2080620</v>
      </c>
      <c r="O7" s="82">
        <v>272000</v>
      </c>
      <c r="P7" s="47">
        <f t="shared" si="3"/>
        <v>2352620</v>
      </c>
    </row>
    <row r="8" spans="2:16" s="3" customFormat="1" ht="35.25" customHeight="1">
      <c r="B8" s="34" t="s">
        <v>11</v>
      </c>
      <c r="C8" s="33">
        <v>2323080</v>
      </c>
      <c r="D8" s="12">
        <v>1620000</v>
      </c>
      <c r="E8" s="29">
        <f t="shared" si="1"/>
        <v>3943080</v>
      </c>
      <c r="F8" s="36">
        <v>86040</v>
      </c>
      <c r="G8" s="20">
        <v>60000</v>
      </c>
      <c r="H8" s="41">
        <f t="shared" si="2"/>
        <v>146040</v>
      </c>
      <c r="I8" s="36">
        <v>86040</v>
      </c>
      <c r="J8" s="20">
        <v>60000</v>
      </c>
      <c r="K8" s="21">
        <f t="shared" si="4"/>
        <v>146040</v>
      </c>
      <c r="L8" s="46">
        <v>0</v>
      </c>
      <c r="M8" s="47">
        <f t="shared" si="0"/>
        <v>4235160</v>
      </c>
      <c r="N8" s="77">
        <v>2615160</v>
      </c>
      <c r="O8" s="81">
        <v>1620000</v>
      </c>
      <c r="P8" s="47">
        <f t="shared" si="3"/>
        <v>4235160</v>
      </c>
    </row>
    <row r="9" spans="2:16" s="3" customFormat="1" ht="35.25" customHeight="1">
      <c r="B9" s="34" t="s">
        <v>18</v>
      </c>
      <c r="C9" s="33">
        <v>1479900</v>
      </c>
      <c r="D9" s="12">
        <v>0</v>
      </c>
      <c r="E9" s="29">
        <f t="shared" si="1"/>
        <v>1479900</v>
      </c>
      <c r="F9" s="36">
        <v>240900</v>
      </c>
      <c r="G9" s="20">
        <v>0</v>
      </c>
      <c r="H9" s="41">
        <f t="shared" si="2"/>
        <v>240900</v>
      </c>
      <c r="I9" s="36">
        <v>0</v>
      </c>
      <c r="J9" s="20">
        <v>0</v>
      </c>
      <c r="K9" s="21">
        <f t="shared" si="4"/>
        <v>0</v>
      </c>
      <c r="L9" s="46">
        <v>172080</v>
      </c>
      <c r="M9" s="47">
        <f t="shared" si="0"/>
        <v>1892880</v>
      </c>
      <c r="N9" s="77">
        <v>1892880</v>
      </c>
      <c r="O9" s="81">
        <v>0</v>
      </c>
      <c r="P9" s="47">
        <f t="shared" si="3"/>
        <v>1892880</v>
      </c>
    </row>
    <row r="10" spans="2:16" s="3" customFormat="1" ht="35.25" customHeight="1">
      <c r="B10" s="34" t="s">
        <v>9</v>
      </c>
      <c r="C10" s="33">
        <v>1124640</v>
      </c>
      <c r="D10" s="12">
        <v>0</v>
      </c>
      <c r="E10" s="29">
        <f t="shared" si="1"/>
        <v>1124640</v>
      </c>
      <c r="F10" s="36">
        <v>280680</v>
      </c>
      <c r="G10" s="20">
        <v>0</v>
      </c>
      <c r="H10" s="41">
        <f t="shared" si="2"/>
        <v>280680</v>
      </c>
      <c r="I10" s="36">
        <v>0</v>
      </c>
      <c r="J10" s="20">
        <v>0</v>
      </c>
      <c r="K10" s="21">
        <f t="shared" si="4"/>
        <v>0</v>
      </c>
      <c r="L10" s="46">
        <v>172080</v>
      </c>
      <c r="M10" s="47">
        <f t="shared" si="0"/>
        <v>1577400</v>
      </c>
      <c r="N10" s="77">
        <v>1577400</v>
      </c>
      <c r="O10" s="81">
        <v>0</v>
      </c>
      <c r="P10" s="47">
        <f t="shared" si="3"/>
        <v>1577400</v>
      </c>
    </row>
    <row r="11" spans="2:16" s="3" customFormat="1" ht="35.25" customHeight="1">
      <c r="B11" s="51" t="s">
        <v>33</v>
      </c>
      <c r="C11" s="52">
        <v>1093920</v>
      </c>
      <c r="D11" s="53">
        <v>168000</v>
      </c>
      <c r="E11" s="54">
        <f t="shared" si="1"/>
        <v>1261920</v>
      </c>
      <c r="F11" s="55">
        <v>101760</v>
      </c>
      <c r="G11" s="56">
        <v>14000</v>
      </c>
      <c r="H11" s="57">
        <f t="shared" si="2"/>
        <v>115760</v>
      </c>
      <c r="I11" s="44">
        <v>0</v>
      </c>
      <c r="J11" s="48">
        <v>0</v>
      </c>
      <c r="K11" s="49">
        <f t="shared" si="4"/>
        <v>0</v>
      </c>
      <c r="L11" s="50">
        <v>610560</v>
      </c>
      <c r="M11" s="47">
        <f t="shared" si="0"/>
        <v>1988240</v>
      </c>
      <c r="N11" s="78">
        <v>1820240</v>
      </c>
      <c r="O11" s="83">
        <v>168000</v>
      </c>
      <c r="P11" s="74">
        <f t="shared" si="3"/>
        <v>1988240</v>
      </c>
    </row>
    <row r="12" spans="2:16" s="3" customFormat="1" ht="45" customHeight="1">
      <c r="B12" s="58" t="s">
        <v>10</v>
      </c>
      <c r="C12" s="59">
        <f>SUM(C4:C11)</f>
        <v>10448020</v>
      </c>
      <c r="D12" s="60">
        <f>SUM(D4:D11)</f>
        <v>2517000</v>
      </c>
      <c r="E12" s="61">
        <f>SUM(C12:D12)</f>
        <v>12965020</v>
      </c>
      <c r="F12" s="62">
        <f>SUM(F4:F11)</f>
        <v>1280390</v>
      </c>
      <c r="G12" s="63">
        <f>SUM(G4:G11)</f>
        <v>170000</v>
      </c>
      <c r="H12" s="64">
        <f>SUM(H4:H11)</f>
        <v>1450390</v>
      </c>
      <c r="I12" s="65">
        <f>SUM(I4:I11)</f>
        <v>164910</v>
      </c>
      <c r="J12" s="66">
        <f>SUM(J4:J11)</f>
        <v>82000</v>
      </c>
      <c r="K12" s="67">
        <f>SUM(I12:J12)</f>
        <v>246910</v>
      </c>
      <c r="L12" s="68">
        <f>SUM(L4:L11)</f>
        <v>1786440</v>
      </c>
      <c r="M12" s="69">
        <f>SUM(M4:M11)</f>
        <v>16448760</v>
      </c>
      <c r="N12" s="64">
        <f>SUM(N4:N11)</f>
        <v>13931760</v>
      </c>
      <c r="O12" s="64">
        <f>SUM(O4:O11)</f>
        <v>2517000</v>
      </c>
      <c r="P12" s="69">
        <f>SUM(P4:P11)</f>
        <v>16448760</v>
      </c>
    </row>
    <row r="13" spans="2:16" s="3" customFormat="1" ht="39.75" customHeight="1">
      <c r="B13" s="23" t="s">
        <v>16</v>
      </c>
      <c r="C13" s="23"/>
      <c r="D13" s="23"/>
      <c r="E13" s="23"/>
      <c r="F13" s="23"/>
      <c r="G13" s="23"/>
      <c r="H13" s="39"/>
      <c r="I13" s="23"/>
      <c r="J13" s="23"/>
      <c r="K13" s="23"/>
      <c r="L13" s="23"/>
      <c r="M13" s="24">
        <v>16448760</v>
      </c>
      <c r="N13" s="84" t="s">
        <v>25</v>
      </c>
      <c r="O13" s="84"/>
      <c r="P13" s="85">
        <f>P12</f>
        <v>16448760</v>
      </c>
    </row>
  </sheetData>
  <mergeCells count="5">
    <mergeCell ref="N13:O13"/>
    <mergeCell ref="B1:P1"/>
    <mergeCell ref="B2:M2"/>
    <mergeCell ref="N2:P2"/>
    <mergeCell ref="B13:L1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5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이신우</dc:creator>
  <cp:keywords/>
  <dc:description/>
  <cp:lastModifiedBy>USER</cp:lastModifiedBy>
  <cp:lastPrinted>2023-02-10T04:02:41Z</cp:lastPrinted>
  <dcterms:created xsi:type="dcterms:W3CDTF">2020-02-29T01:26:11Z</dcterms:created>
  <dcterms:modified xsi:type="dcterms:W3CDTF">2023-12-11T14:07:20Z</dcterms:modified>
  <cp:category/>
  <cp:version/>
  <cp:contentType/>
  <cp:contentStatus/>
  <cp:revision>46</cp:revision>
</cp:coreProperties>
</file>